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10" tabRatio="925" activeTab="0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<sst xmlns="http://schemas.openxmlformats.org/spreadsheetml/2006/main" count="263" uniqueCount="210">
  <si>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</si>
  <si>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</si>
  <si>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</si>
  <si>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</si>
  <si>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</si>
  <si>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</si>
  <si>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</si>
  <si>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</si>
  <si>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</si>
  <si>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</si>
  <si>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</si>
  <si>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</si>
  <si>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</si>
  <si>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</si>
  <si>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</si>
  <si>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</si>
  <si>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</si>
  <si>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</si>
  <si>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</si>
  <si>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</si>
  <si>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</si>
  <si>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</si>
  <si>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</si>
  <si>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</si>
  <si>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</si>
  <si>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</si>
  <si>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</si>
  <si>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</si>
  <si>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</si>
  <si>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</si>
  <si>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</si>
  <si>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</si>
  <si>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</si>
  <si>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</si>
  <si>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</si>
  <si>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</si>
  <si>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</si>
  <si>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</si>
  <si>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</si>
  <si>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</si>
  <si>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</si>
  <si>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</si>
  <si>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</si>
  <si>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</si>
  <si>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</si>
  <si>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</si>
  <si>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</si>
  <si>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</si>
  <si>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</si>
  <si>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</si>
  <si>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</si>
  <si>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</si>
  <si>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</si>
  <si>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</si>
  <si>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</si>
  <si>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</si>
  <si>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</si>
  <si>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</si>
  <si>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</si>
  <si>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</si>
  <si>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</si>
  <si>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</si>
  <si>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</si>
  <si>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</si>
  <si>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</si>
  <si>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</si>
  <si>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</si>
  <si>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</si>
  <si>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</si>
  <si>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</si>
  <si>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</si>
  <si>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</si>
  <si>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</si>
  <si>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</si>
  <si>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</si>
  <si>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</si>
  <si>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</si>
  <si>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</si>
  <si>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</si>
  <si>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</si>
  <si>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</si>
  <si>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</si>
  <si>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</si>
  <si>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</si>
  <si>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</si>
  <si>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</si>
  <si>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</si>
  <si>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</si>
  <si>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</si>
  <si>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</si>
  <si>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</si>
  <si>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</si>
  <si>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</si>
  <si>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</si>
  <si>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</si>
  <si>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</si>
  <si>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</si>
  <si>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</si>
  <si>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</si>
  <si>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</si>
  <si>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</si>
  <si>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</si>
  <si>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</si>
  <si>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</si>
  <si>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</si>
  <si>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</si>
  <si>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</si>
  <si>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</si>
  <si>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</si>
  <si>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</si>
  <si>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</si>
  <si>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</si>
  <si>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</si>
  <si>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</si>
  <si>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</si>
  <si>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</si>
  <si>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</si>
  <si>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</si>
  <si>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</si>
  <si>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</si>
  <si>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</si>
  <si>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</si>
  <si>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</si>
  <si>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</si>
  <si>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</si>
  <si>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</si>
  <si>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</si>
  <si>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</si>
  <si>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</si>
  <si>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</si>
  <si>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</si>
  <si>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</si>
  <si>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</si>
  <si>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</si>
  <si>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</si>
  <si>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</si>
  <si>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</si>
  <si>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</si>
  <si>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</si>
  <si>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</si>
  <si>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</si>
  <si>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</si>
  <si>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</si>
  <si>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</si>
  <si>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</si>
  <si>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</si>
  <si>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</si>
  <si>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</si>
  <si>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</si>
  <si>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</si>
  <si>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</si>
  <si>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</si>
  <si>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</si>
  <si>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</si>
  <si>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</si>
  <si>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</si>
  <si>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</si>
  <si>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</si>
  <si>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</si>
  <si>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</si>
  <si>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</si>
  <si>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</si>
  <si>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</si>
  <si>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</si>
  <si>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</si>
  <si>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</si>
  <si>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</si>
  <si>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</si>
  <si>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</si>
  <si>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</si>
  <si>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</si>
  <si>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</si>
  <si>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</si>
  <si>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</si>
  <si>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</si>
  <si>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</si>
  <si>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</si>
  <si>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</si>
  <si>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Manish Kailash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</si>
  <si>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</si>
  <si>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</si>
  <si>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</si>
  <si>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</si>
  <si>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</si>
  <si>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</si>
  <si>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</si>
  <si>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</si>
  <si>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</si>
  <si>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</si>
  <si>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</si>
  <si>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</si>
  <si>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</si>
  <si>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</si>
  <si>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</si>
  <si>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</si>
  <si>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</si>
  <si>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</si>
  <si>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</si>
  <si>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</si>
  <si>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</si>
  <si>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</si>
  <si>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</si>
  <si>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</si>
  <si>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</si>
  <si>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Dheeraj Kumar Lohia</t>
  </si>
  <si>
    <t>Vidya Ranganath</t>
  </si>
  <si>
    <t>N.A.</t>
  </si>
  <si>
    <t>Promoter/Promoter Group/Public</t>
  </si>
  <si>
    <t>Quarter ended:  JUNE- 2013</t>
  </si>
  <si>
    <t>N.A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</si>
</sst>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33" borderId="15" xfId="0" applyFont="1" applyFill="1" applyBorder="1" applyAlignment="1" applyProtection="1">
      <alignment vertical="top" wrapText="1"/>
      <protection/>
    </xf>
    <xf numFmtId="2" fontId="5" fillId="33" borderId="15" xfId="0" applyNumberFormat="1" applyFont="1" applyFill="1" applyBorder="1" applyAlignment="1" applyProtection="1">
      <alignment horizontal="center" vertical="top" wrapText="1"/>
      <protection/>
    </xf>
    <xf numFmtId="1" fontId="5" fillId="33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5" xfId="0" applyFont="1" applyFill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/>
      <protection/>
    </xf>
    <xf numFmtId="1" fontId="11" fillId="0" borderId="15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3" borderId="15" xfId="0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top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2" fontId="11" fillId="0" borderId="15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" fontId="7" fillId="33" borderId="15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/>
      <protection/>
    </xf>
    <xf numFmtId="1" fontId="15" fillId="0" borderId="15" xfId="0" applyNumberFormat="1" applyFont="1" applyBorder="1" applyAlignment="1" applyProtection="1">
      <alignment horizontal="right"/>
      <protection/>
    </xf>
    <xf numFmtId="0" fontId="16" fillId="0" borderId="15" xfId="0" applyFont="1" applyBorder="1" applyAlignment="1" applyProtection="1">
      <alignment horizontal="left" vertical="top"/>
      <protection/>
    </xf>
    <xf numFmtId="0" fontId="17" fillId="0" borderId="15" xfId="0" applyFont="1" applyBorder="1" applyAlignment="1" applyProtection="1">
      <alignment horizontal="left" vertical="top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12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justify"/>
      <protection/>
    </xf>
    <xf numFmtId="1" fontId="15" fillId="0" borderId="15" xfId="0" applyNumberFormat="1" applyFont="1" applyBorder="1" applyAlignment="1" applyProtection="1">
      <alignment horizontal="center" vertical="top" wrapText="1"/>
      <protection/>
    </xf>
    <xf numFmtId="2" fontId="15" fillId="0" borderId="15" xfId="0" applyNumberFormat="1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vertical="top"/>
      <protection/>
    </xf>
    <xf numFmtId="2" fontId="12" fillId="0" borderId="15" xfId="0" applyNumberFormat="1" applyFont="1" applyBorder="1" applyAlignment="1" applyProtection="1">
      <alignment horizontal="center" vertical="top"/>
      <protection/>
    </xf>
    <xf numFmtId="1" fontId="12" fillId="0" borderId="15" xfId="0" applyNumberFormat="1" applyFont="1" applyBorder="1" applyAlignment="1" applyProtection="1">
      <alignment horizontal="center" vertical="top"/>
      <protection/>
    </xf>
    <xf numFmtId="2" fontId="0" fillId="0" borderId="15" xfId="0" applyNumberFormat="1" applyBorder="1" applyAlignment="1">
      <alignment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5" xfId="0" applyFont="1" applyBorder="1" applyAlignment="1" applyProtection="1">
      <alignment horizontal="center" vertical="top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 vertical="top"/>
      <protection locked="0"/>
    </xf>
    <xf numFmtId="2" fontId="15" fillId="0" borderId="15" xfId="0" applyNumberFormat="1" applyFont="1" applyBorder="1" applyAlignment="1" applyProtection="1">
      <alignment horizontal="center" vertical="top"/>
      <protection/>
    </xf>
    <xf numFmtId="1" fontId="15" fillId="0" borderId="15" xfId="0" applyNumberFormat="1" applyFont="1" applyBorder="1" applyAlignment="1" applyProtection="1">
      <alignment horizontal="center" vertical="top"/>
      <protection/>
    </xf>
    <xf numFmtId="2" fontId="2" fillId="0" borderId="15" xfId="0" applyNumberFormat="1" applyFont="1" applyBorder="1" applyAlignment="1">
      <alignment/>
    </xf>
    <xf numFmtId="0" fontId="15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 vertical="top" wrapText="1"/>
      <protection/>
    </xf>
    <xf numFmtId="2" fontId="12" fillId="0" borderId="15" xfId="0" applyNumberFormat="1" applyFont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2" fontId="15" fillId="0" borderId="15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vertical="top" wrapText="1"/>
      <protection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9" xfId="0" applyFont="1" applyBorder="1" applyAlignment="1" applyProtection="1">
      <alignment horizontal="center" vertical="top"/>
      <protection/>
    </xf>
    <xf numFmtId="0" fontId="15" fillId="0" borderId="20" xfId="0" applyFont="1" applyBorder="1" applyAlignment="1" applyProtection="1">
      <alignment vertical="top"/>
      <protection/>
    </xf>
    <xf numFmtId="0" fontId="16" fillId="0" borderId="13" xfId="0" applyFont="1" applyBorder="1" applyAlignment="1">
      <alignment horizontal="center"/>
    </xf>
    <xf numFmtId="2" fontId="12" fillId="0" borderId="15" xfId="0" applyNumberFormat="1" applyFont="1" applyBorder="1" applyAlignment="1" applyProtection="1">
      <alignment/>
      <protection/>
    </xf>
    <xf numFmtId="2" fontId="15" fillId="0" borderId="15" xfId="0" applyNumberFormat="1" applyFont="1" applyBorder="1" applyAlignment="1" applyProtection="1">
      <alignment/>
      <protection/>
    </xf>
    <xf numFmtId="0" fontId="15" fillId="0" borderId="15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center"/>
      <protection/>
    </xf>
    <xf numFmtId="2" fontId="4" fillId="0" borderId="29" xfId="0" applyNumberFormat="1" applyFont="1" applyBorder="1" applyAlignment="1" applyProtection="1">
      <alignment horizontal="center"/>
      <protection/>
    </xf>
    <xf numFmtId="2" fontId="4" fillId="0" borderId="20" xfId="0" applyNumberFormat="1" applyFont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top"/>
      <protection/>
    </xf>
    <xf numFmtId="0" fontId="15" fillId="0" borderId="15" xfId="0" applyFont="1" applyBorder="1" applyAlignment="1" applyProtection="1">
      <alignment vertical="top"/>
      <protection/>
    </xf>
    <xf numFmtId="0" fontId="15" fillId="0" borderId="30" xfId="0" applyFont="1" applyBorder="1" applyAlignment="1" applyProtection="1">
      <alignment horizontal="center" vertical="justify"/>
      <protection/>
    </xf>
    <xf numFmtId="0" fontId="15" fillId="0" borderId="31" xfId="0" applyFont="1" applyBorder="1" applyAlignment="1" applyProtection="1">
      <alignment horizontal="center" vertical="justify"/>
      <protection/>
    </xf>
    <xf numFmtId="0" fontId="15" fillId="0" borderId="15" xfId="0" applyFont="1" applyBorder="1" applyAlignment="1" applyProtection="1">
      <alignment horizontal="center" vertical="justify"/>
      <protection/>
    </xf>
    <xf numFmtId="0" fontId="15" fillId="0" borderId="30" xfId="0" applyFont="1" applyBorder="1" applyAlignment="1" applyProtection="1">
      <alignment horizontal="center" vertical="top" wrapText="1"/>
      <protection/>
    </xf>
    <xf numFmtId="0" fontId="15" fillId="0" borderId="31" xfId="0" applyFont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5" sqref="A5:D5"/>
    </sheetView>
  </sheetViews>
  <sheetFormatPr defaultColWidth="0" defaultRowHeight="15"/>
  <cols>
    <col min="1" max="1" width="31.140625" style="0" customWidth="1"/>
    <col min="2" max="2" width="27.140625" style="0" bestFit="1" customWidth="1"/>
    <col min="3" max="3" width="27.421875" style="0" bestFit="1" customWidth="1"/>
    <col min="4" max="4" width="32.28125" style="0" bestFit="1" customWidth="1"/>
    <col min="5" max="16384" width="0" style="0" hidden="1" customWidth="1"/>
  </cols>
  <sheetData>
    <row r="1" spans="2:3" ht="15">
      <c r="B1" s="98" t="s">
        <v>0</v>
      </c>
      <c r="C1" s="98"/>
    </row>
    <row r="2" ht="15.75" thickBot="1"/>
    <row r="3" spans="1:4" ht="15">
      <c r="A3" s="99" t="s">
        <v>164</v>
      </c>
      <c r="B3" s="100"/>
      <c r="C3" s="100"/>
      <c r="D3" s="101"/>
    </row>
    <row r="4" spans="1:4" ht="15">
      <c r="A4" s="102" t="s">
        <v>165</v>
      </c>
      <c r="B4" s="103"/>
      <c r="C4" s="103"/>
      <c r="D4" s="104"/>
    </row>
    <row r="5" spans="1:4" ht="15.75" thickBot="1">
      <c r="A5" s="105" t="s">
        <v>208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 ht="15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 ht="15">
      <c r="A10" s="8" t="s">
        <v>6</v>
      </c>
      <c r="B10" s="8"/>
      <c r="C10" s="8">
        <v>0</v>
      </c>
      <c r="D10" s="8">
        <f>((B10*100)/$B$28)</f>
        <v>0</v>
      </c>
    </row>
    <row r="11" spans="1:4" ht="15">
      <c r="A11" s="8"/>
      <c r="B11" s="8"/>
      <c r="C11" s="8">
        <v>0</v>
      </c>
      <c r="D11" s="8"/>
    </row>
    <row r="12" spans="1:4" s="11" customFormat="1" ht="15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 ht="15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 ht="15">
      <c r="A17" s="8" t="s">
        <v>13</v>
      </c>
      <c r="B17" s="8"/>
      <c r="C17" s="8">
        <v>0</v>
      </c>
      <c r="D17" s="8">
        <f>((B17*100)/$B$28)</f>
        <v>0</v>
      </c>
    </row>
    <row r="18" spans="1:4" ht="15">
      <c r="A18" s="8"/>
      <c r="B18" s="8"/>
      <c r="C18" s="8"/>
      <c r="D18" s="8"/>
    </row>
    <row r="19" spans="1:4" s="11" customFormat="1" ht="15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 ht="15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 ht="15">
      <c r="A24" s="8" t="s">
        <v>13</v>
      </c>
      <c r="B24" s="8"/>
      <c r="C24" s="8">
        <v>0</v>
      </c>
      <c r="D24" s="8">
        <f>((B24*100)/$B$28)</f>
        <v>0</v>
      </c>
    </row>
    <row r="25" spans="1:4" ht="15">
      <c r="A25" s="8"/>
      <c r="B25" s="8"/>
      <c r="C25" s="8"/>
      <c r="D25" s="8"/>
    </row>
    <row r="26" spans="1:4" s="11" customFormat="1" ht="15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sheetProtection/>
  <mergeCells count="4">
    <mergeCell ref="B1:C1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50">
      <selection activeCell="C69" sqref="C69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12.140625" style="0" customWidth="1"/>
    <col min="4" max="4" width="10.421875" style="0" customWidth="1"/>
    <col min="5" max="5" width="15.00390625" style="0" customWidth="1"/>
    <col min="6" max="6" width="12.57421875" style="0" customWidth="1"/>
    <col min="7" max="7" width="12.8515625" style="0" customWidth="1"/>
    <col min="8" max="8" width="14.00390625" style="0" customWidth="1"/>
    <col min="9" max="9" width="16.57421875" style="0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 ht="15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 ht="15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 ht="15">
      <c r="A8" s="28" t="s">
        <v>45</v>
      </c>
      <c r="B8" s="29" t="s">
        <v>46</v>
      </c>
      <c r="C8" s="30">
        <v>33</v>
      </c>
      <c r="D8" s="31">
        <v>1259128</v>
      </c>
      <c r="E8" s="31">
        <v>1259128</v>
      </c>
      <c r="F8" s="25">
        <f aca="true" t="shared" si="0" ref="F8:F14">((D8*100)/$D$62)</f>
        <v>28.318557002451477</v>
      </c>
      <c r="G8" s="25">
        <f aca="true" t="shared" si="1" ref="G8:G14">((D8*100)/$D$69)</f>
        <v>28.318557002451477</v>
      </c>
      <c r="H8" s="26"/>
      <c r="I8" s="27">
        <f>((H8*100)/D8)</f>
        <v>0</v>
      </c>
    </row>
    <row r="9" spans="1:9" ht="15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aca="true" t="shared" si="2" ref="I9:I30">((H9*100)/D9)</f>
        <v>#DIV/0!</v>
      </c>
    </row>
    <row r="10" spans="1:9" ht="15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 ht="15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 ht="15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 ht="15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 ht="15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 ht="15">
      <c r="A15" s="32"/>
      <c r="B15" s="33"/>
      <c r="C15" s="30"/>
      <c r="D15" s="31"/>
      <c r="E15" s="31"/>
      <c r="F15" s="25"/>
      <c r="G15" s="25"/>
      <c r="H15" s="26"/>
      <c r="I15" s="27"/>
    </row>
    <row r="16" spans="1:9" ht="15">
      <c r="A16" s="28"/>
      <c r="B16" s="29"/>
      <c r="C16" s="23"/>
      <c r="D16" s="24"/>
      <c r="E16" s="24"/>
      <c r="F16" s="25"/>
      <c r="G16" s="25"/>
      <c r="H16" s="26"/>
      <c r="I16" s="27"/>
    </row>
    <row r="17" spans="1:9" ht="15">
      <c r="A17" s="21"/>
      <c r="B17" s="22" t="s">
        <v>57</v>
      </c>
      <c r="C17" s="34">
        <f>SUM(C8:C14)</f>
        <v>35</v>
      </c>
      <c r="D17" s="34">
        <f>SUM(D8:D14)</f>
        <v>1894828</v>
      </c>
      <c r="E17" s="34">
        <f>SUM(E8:E14)</f>
        <v>1894828</v>
      </c>
      <c r="F17" s="25">
        <f>((D17*100)/$D$62)</f>
        <v>42.61583788768189</v>
      </c>
      <c r="G17" s="25">
        <f>((D17*100)/$D$69)</f>
        <v>42.61583788768189</v>
      </c>
      <c r="H17" s="35">
        <f>SUM(H8:H14)</f>
        <v>0</v>
      </c>
      <c r="I17" s="27">
        <f t="shared" si="2"/>
        <v>0</v>
      </c>
    </row>
    <row r="18" spans="1:9" ht="15">
      <c r="A18" s="21"/>
      <c r="B18" s="29"/>
      <c r="C18" s="23"/>
      <c r="D18" s="24"/>
      <c r="E18" s="24"/>
      <c r="F18" s="25"/>
      <c r="G18" s="25"/>
      <c r="H18" s="26"/>
      <c r="I18" s="27"/>
    </row>
    <row r="19" spans="1:9" ht="15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aca="true" t="shared" si="3" ref="F20:F25">((D20*100)/$D$62)</f>
        <v>0</v>
      </c>
      <c r="G20" s="25">
        <f aca="true" t="shared" si="4" ref="G20:G25">((D20*100)/$D$69)</f>
        <v>0</v>
      </c>
      <c r="H20" s="26"/>
      <c r="I20" s="27" t="e">
        <f t="shared" si="2"/>
        <v>#DIV/0!</v>
      </c>
    </row>
    <row r="21" spans="1:9" ht="15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 ht="15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 ht="15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 ht="15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 ht="15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 ht="15">
      <c r="A27" s="28"/>
      <c r="B27" s="29"/>
      <c r="C27" s="23"/>
      <c r="D27" s="24"/>
      <c r="E27" s="24"/>
      <c r="F27" s="25"/>
      <c r="G27" s="25"/>
      <c r="H27" s="26"/>
      <c r="I27" s="27"/>
    </row>
    <row r="28" spans="1:9" ht="15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 ht="15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35</v>
      </c>
      <c r="D30" s="34">
        <f>SUM(D17+D28)</f>
        <v>1894828</v>
      </c>
      <c r="E30" s="34">
        <f>SUM(E17+E28)</f>
        <v>1894828</v>
      </c>
      <c r="F30" s="25">
        <f>((D30*100)/$D$62)</f>
        <v>42.61583788768189</v>
      </c>
      <c r="G30" s="25">
        <f>((D30*100)/$D$69)</f>
        <v>42.61583788768189</v>
      </c>
      <c r="H30" s="35">
        <f>SUM(H17+H28)</f>
        <v>0</v>
      </c>
      <c r="I30" s="27">
        <f t="shared" si="2"/>
        <v>0</v>
      </c>
    </row>
    <row r="31" spans="1:9" ht="15">
      <c r="A31" s="37"/>
      <c r="B31" s="22"/>
      <c r="C31" s="23"/>
      <c r="D31" s="24"/>
      <c r="E31" s="24"/>
      <c r="F31" s="25"/>
      <c r="G31" s="25"/>
      <c r="H31" s="26"/>
      <c r="I31" s="27"/>
    </row>
    <row r="32" spans="1:9" ht="15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 ht="15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 ht="15">
      <c r="A34" s="28" t="s">
        <v>45</v>
      </c>
      <c r="B34" s="29" t="s">
        <v>73</v>
      </c>
      <c r="C34" s="30"/>
      <c r="D34" s="31"/>
      <c r="E34" s="31"/>
      <c r="F34" s="25">
        <f aca="true" t="shared" si="5" ref="F34:F43">((D34*100)/$D$62)</f>
        <v>0</v>
      </c>
      <c r="G34" s="25">
        <f aca="true" t="shared" si="6" ref="G34:G43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 ht="15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 ht="15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 ht="15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 ht="15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 ht="15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 ht="15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 ht="15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 ht="15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 ht="15">
      <c r="A45" s="28"/>
      <c r="B45" s="29"/>
      <c r="C45" s="23"/>
      <c r="D45" s="24"/>
      <c r="E45" s="24"/>
      <c r="F45" s="25"/>
      <c r="G45" s="25"/>
      <c r="H45" s="38"/>
      <c r="I45" s="27"/>
    </row>
    <row r="46" spans="1:9" ht="15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 ht="15">
      <c r="A47" s="37"/>
      <c r="B47" s="22"/>
      <c r="C47" s="23"/>
      <c r="D47" s="24"/>
      <c r="E47" s="24"/>
      <c r="F47" s="25"/>
      <c r="G47" s="25"/>
      <c r="H47" s="38"/>
      <c r="I47" s="27"/>
    </row>
    <row r="48" spans="1:9" ht="15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 ht="15">
      <c r="A49" s="28" t="s">
        <v>45</v>
      </c>
      <c r="B49" s="29" t="s">
        <v>50</v>
      </c>
      <c r="C49" s="30">
        <v>59</v>
      </c>
      <c r="D49" s="31">
        <v>102513</v>
      </c>
      <c r="E49" s="31">
        <v>95813</v>
      </c>
      <c r="F49" s="25">
        <f aca="true" t="shared" si="7" ref="F49:F56">((D49*100)/$D$62)</f>
        <v>2.30557992038324</v>
      </c>
      <c r="G49" s="25">
        <f aca="true" t="shared" si="8" ref="G49:G56">((D49*100)/$D$69)</f>
        <v>2.30557992038324</v>
      </c>
      <c r="H49" s="38"/>
      <c r="I49" s="27"/>
    </row>
    <row r="50" spans="1:9" ht="15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5978</v>
      </c>
      <c r="D51" s="31">
        <v>1631379</v>
      </c>
      <c r="E51" s="31">
        <v>928164</v>
      </c>
      <c r="F51" s="25">
        <f t="shared" si="7"/>
        <v>36.69070912893867</v>
      </c>
      <c r="G51" s="25">
        <f t="shared" si="8"/>
        <v>36.69070912893867</v>
      </c>
      <c r="H51" s="38"/>
      <c r="I51" s="27"/>
    </row>
    <row r="52" spans="1:9" ht="30">
      <c r="A52" s="37" t="s">
        <v>92</v>
      </c>
      <c r="B52" s="29" t="s">
        <v>93</v>
      </c>
      <c r="C52" s="30">
        <v>20</v>
      </c>
      <c r="D52" s="31">
        <v>724976</v>
      </c>
      <c r="E52" s="31">
        <v>724976</v>
      </c>
      <c r="F52" s="25">
        <f t="shared" si="7"/>
        <v>16.305152598790006</v>
      </c>
      <c r="G52" s="25">
        <f t="shared" si="8"/>
        <v>16.305152598790006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 ht="15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 ht="15">
      <c r="A55" s="32" t="s">
        <v>94</v>
      </c>
      <c r="B55" s="33" t="s">
        <v>166</v>
      </c>
      <c r="C55" s="30">
        <v>7</v>
      </c>
      <c r="D55" s="31">
        <v>4306</v>
      </c>
      <c r="E55" s="31">
        <v>4306</v>
      </c>
      <c r="F55" s="25">
        <f t="shared" si="7"/>
        <v>0.09684456739311338</v>
      </c>
      <c r="G55" s="25">
        <f t="shared" si="8"/>
        <v>0.09684456739311338</v>
      </c>
      <c r="H55" s="38"/>
      <c r="I55" s="27"/>
    </row>
    <row r="56" spans="1:9" ht="15">
      <c r="A56" s="32" t="s">
        <v>95</v>
      </c>
      <c r="B56" s="33" t="s">
        <v>167</v>
      </c>
      <c r="C56" s="30">
        <v>327</v>
      </c>
      <c r="D56" s="31">
        <v>88298</v>
      </c>
      <c r="E56" s="31">
        <v>31598</v>
      </c>
      <c r="F56" s="25">
        <f t="shared" si="7"/>
        <v>1.9858758968130805</v>
      </c>
      <c r="G56" s="25">
        <f t="shared" si="8"/>
        <v>1.9858758968130805</v>
      </c>
      <c r="H56" s="38"/>
      <c r="I56" s="27"/>
    </row>
    <row r="57" spans="1:9" ht="15">
      <c r="A57" s="28"/>
      <c r="B57" s="29"/>
      <c r="C57" s="23"/>
      <c r="D57" s="24"/>
      <c r="E57" s="24"/>
      <c r="F57" s="25"/>
      <c r="G57" s="25"/>
      <c r="H57" s="38"/>
      <c r="I57" s="27"/>
    </row>
    <row r="58" spans="1:9" ht="15">
      <c r="A58" s="40"/>
      <c r="B58" s="22" t="s">
        <v>96</v>
      </c>
      <c r="C58" s="34">
        <f>SUM(C49:C56)</f>
        <v>6391</v>
      </c>
      <c r="D58" s="34">
        <f>SUM(D49:D56)</f>
        <v>2551472</v>
      </c>
      <c r="E58" s="34">
        <f>SUM(E49:E56)</f>
        <v>1784857</v>
      </c>
      <c r="F58" s="25">
        <f>((D58*100)/$D$62)</f>
        <v>57.38416211231811</v>
      </c>
      <c r="G58" s="25">
        <f>((D58*100)/$D$69)</f>
        <v>57.38416211231811</v>
      </c>
      <c r="H58" s="38"/>
      <c r="I58" s="27"/>
    </row>
    <row r="59" spans="1:9" ht="15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6391</v>
      </c>
      <c r="D60" s="34">
        <f>D46+D58</f>
        <v>2551472</v>
      </c>
      <c r="E60" s="34">
        <f>E46+E58</f>
        <v>1784857</v>
      </c>
      <c r="F60" s="25">
        <f>((D60*100)/$D$62)</f>
        <v>57.38416211231811</v>
      </c>
      <c r="G60" s="25">
        <f>((D60*100)/$D$69)</f>
        <v>57.38416211231811</v>
      </c>
      <c r="H60" s="38"/>
      <c r="I60" s="27"/>
    </row>
    <row r="61" spans="1:9" ht="15">
      <c r="A61" s="40"/>
      <c r="B61" s="22"/>
      <c r="C61" s="23"/>
      <c r="D61" s="24"/>
      <c r="E61" s="24"/>
      <c r="F61" s="25"/>
      <c r="G61" s="25"/>
      <c r="H61" s="26"/>
      <c r="I61" s="27"/>
    </row>
    <row r="62" spans="1:9" ht="15">
      <c r="A62" s="40"/>
      <c r="B62" s="22" t="s">
        <v>98</v>
      </c>
      <c r="C62" s="34">
        <f>SUM(C30+C60)</f>
        <v>6426</v>
      </c>
      <c r="D62" s="34">
        <f>SUM(D30+D60)</f>
        <v>4446300</v>
      </c>
      <c r="E62" s="34">
        <f>SUM(E30+E60)</f>
        <v>3679685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 ht="15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 ht="15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 ht="15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 ht="15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6426</v>
      </c>
      <c r="D69" s="49">
        <f>SUM(D62+D67)</f>
        <v>4446300</v>
      </c>
      <c r="E69" s="49">
        <f>SUM(E62+E67)</f>
        <v>3679685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sheetProtection/>
  <mergeCells count="6">
    <mergeCell ref="A1:I1"/>
    <mergeCell ref="A2:C2"/>
    <mergeCell ref="D2:E2"/>
    <mergeCell ref="F2:I2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9.140625" defaultRowHeight="22.5" customHeight="1"/>
  <cols>
    <col min="1" max="1" width="6.8515625" style="0" customWidth="1"/>
    <col min="2" max="2" width="129.57421875" style="0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206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0">
      <selection activeCell="B41" sqref="B41"/>
    </sheetView>
  </sheetViews>
  <sheetFormatPr defaultColWidth="0" defaultRowHeight="15"/>
  <cols>
    <col min="1" max="1" width="5.00390625" style="0" customWidth="1"/>
    <col min="2" max="2" width="36.00390625" style="0" customWidth="1"/>
    <col min="3" max="3" width="9.00390625" style="0" bestFit="1" customWidth="1"/>
    <col min="4" max="4" width="15.28125" style="0" customWidth="1"/>
    <col min="5" max="5" width="6.7109375" style="0" customWidth="1"/>
    <col min="6" max="6" width="15.57421875" style="0" customWidth="1"/>
    <col min="7" max="7" width="12.7109375" style="0" customWidth="1"/>
    <col min="8" max="9" width="9.140625" style="0" customWidth="1"/>
    <col min="10" max="10" width="11.28125" style="0" customWidth="1"/>
    <col min="11" max="11" width="11.421875" style="0" customWidth="1"/>
    <col min="12" max="12" width="21.7109375" style="0" customWidth="1"/>
    <col min="13" max="16384" width="0" style="0" hidden="1" customWidth="1"/>
  </cols>
  <sheetData>
    <row r="1" spans="1:7" s="57" customFormat="1" ht="15.75">
      <c r="A1" s="55" t="s">
        <v>107</v>
      </c>
      <c r="B1" s="56" t="s">
        <v>108</v>
      </c>
      <c r="E1" s="58"/>
      <c r="F1" s="59"/>
      <c r="G1" s="60"/>
    </row>
    <row r="2" spans="1:7" s="57" customFormat="1" ht="15.75">
      <c r="A2" s="61"/>
      <c r="B2" s="56" t="s">
        <v>109</v>
      </c>
      <c r="E2" s="58"/>
      <c r="F2" s="59"/>
      <c r="G2" s="60"/>
    </row>
    <row r="3" spans="1:7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0.02249061017025392</v>
      </c>
      <c r="E7" s="71"/>
      <c r="F7" s="70">
        <f aca="true" t="shared" si="0" ref="F7:F17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0.02249061017025392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4.102287295054315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4.102287295054315</v>
      </c>
    </row>
    <row r="10" spans="1:12" s="57" customFormat="1" ht="15.75">
      <c r="A10" s="68">
        <v>4</v>
      </c>
      <c r="B10" s="73" t="s">
        <v>171</v>
      </c>
      <c r="C10" s="44">
        <v>121946</v>
      </c>
      <c r="D10" s="70">
        <f>((C10*100)/'Table (I)(a)'!$D$69)</f>
        <v>2.742639947821784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2.742639947821784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0.3199514202820323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0.3199514202820323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33100</v>
      </c>
      <c r="D13" s="70">
        <f>((C13*100)/'Table (I)(a)'!$D$69)</f>
        <v>0.7444391966354047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0.7444391966354047</v>
      </c>
    </row>
    <row r="14" spans="1:12" s="57" customFormat="1" ht="15.75">
      <c r="A14" s="68">
        <v>8</v>
      </c>
      <c r="B14" s="73" t="s">
        <v>202</v>
      </c>
      <c r="C14" s="44">
        <v>40000</v>
      </c>
      <c r="D14" s="70">
        <f>((C14*100)/'Table (I)(a)'!$D$69)</f>
        <v>0.8996244068101568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0.8996244068101568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12</v>
      </c>
      <c r="B18" s="74" t="s">
        <v>178</v>
      </c>
      <c r="C18" s="77">
        <v>10556</v>
      </c>
      <c r="D18" s="70">
        <f>((C18*100)/'Table (I)(a)'!$D$69)</f>
        <v>0.23741088095720037</v>
      </c>
      <c r="E18" s="78"/>
      <c r="F18" s="70">
        <f aca="true" t="shared" si="1" ref="F18:F4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0.23741088095720037</v>
      </c>
    </row>
    <row r="19" spans="1:12" s="57" customFormat="1" ht="15.75">
      <c r="A19" s="68">
        <v>13</v>
      </c>
      <c r="B19" s="74" t="s">
        <v>179</v>
      </c>
      <c r="C19" s="77">
        <v>27000</v>
      </c>
      <c r="D19" s="70">
        <f>((C19*100)/'Table (I)(a)'!$D$69)</f>
        <v>0.6072464745968558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0.6072464745968558</v>
      </c>
    </row>
    <row r="20" spans="1:12" s="57" customFormat="1" ht="15.75">
      <c r="A20" s="68">
        <v>14</v>
      </c>
      <c r="B20" s="74" t="s">
        <v>180</v>
      </c>
      <c r="C20" s="77">
        <v>1100</v>
      </c>
      <c r="D20" s="70">
        <f>((C20*100)/'Table (I)(a)'!$D$69)</f>
        <v>0.02473967118727931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0.02473967118727931</v>
      </c>
    </row>
    <row r="21" spans="1:12" s="57" customFormat="1" ht="15.75">
      <c r="A21" s="68">
        <v>15</v>
      </c>
      <c r="B21" s="74" t="s">
        <v>181</v>
      </c>
      <c r="C21" s="77">
        <v>17000</v>
      </c>
      <c r="D21" s="70">
        <f>((C21*100)/'Table (I)(a)'!$D$69)</f>
        <v>0.3823403728943166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0.3823403728943166</v>
      </c>
    </row>
    <row r="22" spans="1:12" s="57" customFormat="1" ht="15.75">
      <c r="A22" s="68">
        <v>16</v>
      </c>
      <c r="B22" s="74" t="s">
        <v>182</v>
      </c>
      <c r="C22" s="77">
        <v>46800</v>
      </c>
      <c r="D22" s="70">
        <f>((C22*100)/'Table (I)(a)'!$D$69)</f>
        <v>1.0525605559678834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1.0525605559678834</v>
      </c>
    </row>
    <row r="23" spans="1:12" s="57" customFormat="1" ht="15.75">
      <c r="A23" s="68">
        <v>17</v>
      </c>
      <c r="B23" s="74" t="s">
        <v>183</v>
      </c>
      <c r="C23" s="77">
        <v>465700</v>
      </c>
      <c r="D23" s="70">
        <f>((C23*100)/'Table (I)(a)'!$D$69)</f>
        <v>10.47387715628725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10.47387715628725</v>
      </c>
    </row>
    <row r="24" spans="1:12" s="57" customFormat="1" ht="15.75">
      <c r="A24" s="68">
        <v>18</v>
      </c>
      <c r="B24" s="74" t="s">
        <v>184</v>
      </c>
      <c r="C24" s="77">
        <v>15000</v>
      </c>
      <c r="D24" s="70">
        <f>((C24*100)/'Table (I)(a)'!$D$69)</f>
        <v>0.33735915255380877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0.33735915255380877</v>
      </c>
    </row>
    <row r="25" spans="1:12" s="57" customFormat="1" ht="15.75">
      <c r="A25" s="68">
        <v>19</v>
      </c>
      <c r="B25" s="74" t="s">
        <v>185</v>
      </c>
      <c r="C25" s="77">
        <v>48500</v>
      </c>
      <c r="D25" s="70">
        <f>((C25*100)/'Table (I)(a)'!$D$69)</f>
        <v>1.090794593257315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1.090794593257315</v>
      </c>
    </row>
    <row r="26" spans="1:12" s="57" customFormat="1" ht="15.75">
      <c r="A26" s="68">
        <v>20</v>
      </c>
      <c r="B26" s="74" t="s">
        <v>186</v>
      </c>
      <c r="C26" s="77">
        <v>10000</v>
      </c>
      <c r="D26" s="70">
        <f>((C26*100)/'Table (I)(a)'!$D$69)</f>
        <v>0.2249061017025392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0.2249061017025392</v>
      </c>
    </row>
    <row r="27" spans="1:12" s="57" customFormat="1" ht="15.75">
      <c r="A27" s="68">
        <v>21</v>
      </c>
      <c r="B27" s="74" t="s">
        <v>187</v>
      </c>
      <c r="C27" s="77">
        <v>5000</v>
      </c>
      <c r="D27" s="70">
        <f>((C27*100)/'Table (I)(a)'!$D$69)</f>
        <v>0.1124530508512696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0.1124530508512696</v>
      </c>
    </row>
    <row r="28" spans="1:12" s="57" customFormat="1" ht="15.75">
      <c r="A28" s="76">
        <v>22</v>
      </c>
      <c r="B28" s="74" t="s">
        <v>188</v>
      </c>
      <c r="C28" s="77">
        <v>25500</v>
      </c>
      <c r="D28" s="70">
        <f>((C28*100)/'Table (I)(a)'!$D$69)</f>
        <v>0.5735105593414749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0.5735105593414749</v>
      </c>
    </row>
    <row r="29" spans="1:12" s="57" customFormat="1" ht="15.75">
      <c r="A29" s="68">
        <v>23</v>
      </c>
      <c r="B29" s="74" t="s">
        <v>189</v>
      </c>
      <c r="C29" s="77">
        <v>10000</v>
      </c>
      <c r="D29" s="70">
        <f>((C29*100)/'Table (I)(a)'!$D$69)</f>
        <v>0.2249061017025392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0.2249061017025392</v>
      </c>
    </row>
    <row r="30" spans="1:12" s="57" customFormat="1" ht="15.75">
      <c r="A30" s="68">
        <v>24</v>
      </c>
      <c r="B30" s="74" t="s">
        <v>190</v>
      </c>
      <c r="C30" s="77">
        <v>18600</v>
      </c>
      <c r="D30" s="70">
        <f>((C30*100)/'Table (I)(a)'!$D$69)</f>
        <v>0.41832534916672287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0.41832534916672287</v>
      </c>
    </row>
    <row r="31" spans="1:12" s="57" customFormat="1" ht="15.75">
      <c r="A31" s="68">
        <v>25</v>
      </c>
      <c r="B31" s="74" t="s">
        <v>191</v>
      </c>
      <c r="C31" s="77">
        <v>13900</v>
      </c>
      <c r="D31" s="70">
        <f>((C31*100)/'Table (I)(a)'!$D$69)</f>
        <v>0.31261948136652945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0.31261948136652945</v>
      </c>
    </row>
    <row r="32" spans="1:12" s="57" customFormat="1" ht="15.75">
      <c r="A32" s="68">
        <v>26</v>
      </c>
      <c r="B32" s="74" t="s">
        <v>192</v>
      </c>
      <c r="C32" s="77">
        <v>109000</v>
      </c>
      <c r="D32" s="70">
        <f>((C32*100)/'Table (I)(a)'!$D$69)</f>
        <v>2.4514765085576773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2.4514765085576773</v>
      </c>
    </row>
    <row r="33" spans="1:12" s="57" customFormat="1" ht="15.75">
      <c r="A33" s="68">
        <v>27</v>
      </c>
      <c r="B33" s="74" t="s">
        <v>193</v>
      </c>
      <c r="C33" s="77">
        <v>5000</v>
      </c>
      <c r="D33" s="70">
        <f>((C33*100)/'Table (I)(a)'!$D$69)</f>
        <v>0.1124530508512696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0.1124530508512696</v>
      </c>
    </row>
    <row r="34" spans="1:12" s="57" customFormat="1" ht="15.75">
      <c r="A34" s="68">
        <v>28</v>
      </c>
      <c r="B34" s="74" t="s">
        <v>194</v>
      </c>
      <c r="C34" s="77">
        <v>40000</v>
      </c>
      <c r="D34" s="70">
        <f>((C34*100)/'Table (I)(a)'!$D$69)</f>
        <v>0.8996244068101568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0.8996244068101568</v>
      </c>
    </row>
    <row r="35" spans="1:12" s="57" customFormat="1" ht="15.75">
      <c r="A35" s="68">
        <v>29</v>
      </c>
      <c r="B35" s="73" t="s">
        <v>195</v>
      </c>
      <c r="C35" s="77">
        <v>170000</v>
      </c>
      <c r="D35" s="70">
        <f>((C35*100)/'Table (I)(a)'!$D$69)</f>
        <v>3.823403728943166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3.823403728943166</v>
      </c>
    </row>
    <row r="36" spans="1:12" s="57" customFormat="1" ht="15.75">
      <c r="A36" s="68">
        <v>30</v>
      </c>
      <c r="B36" s="73" t="s">
        <v>196</v>
      </c>
      <c r="C36" s="77">
        <v>37000</v>
      </c>
      <c r="D36" s="70">
        <f>((C36*100)/'Table (I)(a)'!$D$69)</f>
        <v>0.832152576299395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0.832152576299395</v>
      </c>
    </row>
    <row r="37" spans="1:12" s="57" customFormat="1" ht="15.75">
      <c r="A37" s="68">
        <v>31</v>
      </c>
      <c r="B37" s="73" t="s">
        <v>197</v>
      </c>
      <c r="C37" s="77">
        <v>36500</v>
      </c>
      <c r="D37" s="70">
        <f>((C37*100)/'Table (I)(a)'!$D$69)</f>
        <v>0.8209072712142681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0.8209072712142681</v>
      </c>
    </row>
    <row r="38" spans="1:12" s="57" customFormat="1" ht="15.75">
      <c r="A38" s="68">
        <v>32</v>
      </c>
      <c r="B38" s="73" t="s">
        <v>198</v>
      </c>
      <c r="C38" s="77">
        <v>12400</v>
      </c>
      <c r="D38" s="70">
        <f>((C38*100)/'Table (I)(a)'!$D$69)</f>
        <v>0.2788835661111486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0.2788835661111486</v>
      </c>
    </row>
    <row r="39" spans="1:12" s="57" customFormat="1" ht="15.75">
      <c r="A39" s="76">
        <v>33</v>
      </c>
      <c r="B39" s="73" t="s">
        <v>199</v>
      </c>
      <c r="C39" s="77">
        <v>40400</v>
      </c>
      <c r="D39" s="70">
        <f>((C39*100)/'Table (I)(a)'!$D$69)</f>
        <v>0.9086206508782583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0.9086206508782583</v>
      </c>
    </row>
    <row r="40" spans="1:12" s="57" customFormat="1" ht="15.75">
      <c r="A40" s="68">
        <v>34</v>
      </c>
      <c r="B40" s="73" t="s">
        <v>200</v>
      </c>
      <c r="C40" s="77">
        <v>46600</v>
      </c>
      <c r="D40" s="70">
        <f>((C40*100)/'Table (I)(a)'!$D$69)</f>
        <v>1.0480624339338327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1.0480624339338327</v>
      </c>
    </row>
    <row r="41" spans="1:12" s="57" customFormat="1" ht="15.75">
      <c r="A41" s="76">
        <v>35</v>
      </c>
      <c r="B41" s="73" t="s">
        <v>201</v>
      </c>
      <c r="C41" s="77">
        <v>47500</v>
      </c>
      <c r="D41" s="70">
        <f>((C41*100)/'Table (I)(a)'!$D$69)</f>
        <v>1.068303983087061</v>
      </c>
      <c r="E41" s="78"/>
      <c r="F41" s="70">
        <f t="shared" si="1"/>
        <v>0</v>
      </c>
      <c r="G41" s="72">
        <f>((E41*100)/'Table (I)(a)'!$D$69)</f>
        <v>0</v>
      </c>
      <c r="H41" s="73"/>
      <c r="I41" s="73">
        <v>0</v>
      </c>
      <c r="J41" s="73"/>
      <c r="K41" s="73">
        <v>0</v>
      </c>
      <c r="L41" s="94">
        <f>(((C41+H41+J41)*100)/'Introductory sub-table (I)(a)'!$B$28)</f>
        <v>1.068303983087061</v>
      </c>
    </row>
    <row r="42" spans="1:12" s="82" customFormat="1" ht="15.75">
      <c r="A42" s="121" t="s">
        <v>131</v>
      </c>
      <c r="B42" s="121"/>
      <c r="C42" s="63">
        <f>SUM(C7:C41)</f>
        <v>1894828</v>
      </c>
      <c r="D42" s="79">
        <f>((C42*100)/'Table (I)(a)'!$D$69)</f>
        <v>42.61583788768189</v>
      </c>
      <c r="E42" s="80">
        <f>SUM(E7:E17)</f>
        <v>0</v>
      </c>
      <c r="F42" s="79">
        <f>((E42/C42)*100)</f>
        <v>0</v>
      </c>
      <c r="G42" s="81">
        <f>((E42*100)/'Table (I)(a)'!$D$69)</f>
        <v>0</v>
      </c>
      <c r="H42" s="49">
        <f>SUM(H7:H17)</f>
        <v>0</v>
      </c>
      <c r="I42" s="49">
        <v>0</v>
      </c>
      <c r="J42" s="49">
        <f>SUM(J7:J17)</f>
        <v>0</v>
      </c>
      <c r="K42" s="49">
        <v>0</v>
      </c>
      <c r="L42" s="95">
        <f>SUM(L7:L41)</f>
        <v>42.61583788768188</v>
      </c>
    </row>
    <row r="44" ht="15">
      <c r="A44" s="11" t="s">
        <v>132</v>
      </c>
    </row>
  </sheetData>
  <sheetProtection/>
  <mergeCells count="7">
    <mergeCell ref="J4:K4"/>
    <mergeCell ref="A42:B42"/>
    <mergeCell ref="A4:A5"/>
    <mergeCell ref="B4:B5"/>
    <mergeCell ref="C4:D4"/>
    <mergeCell ref="E4:G4"/>
    <mergeCell ref="H4:I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5">
      <selection activeCell="C8" sqref="C8"/>
    </sheetView>
  </sheetViews>
  <sheetFormatPr defaultColWidth="9.140625" defaultRowHeight="15"/>
  <cols>
    <col min="1" max="1" width="7.7109375" style="0" bestFit="1" customWidth="1"/>
    <col min="2" max="2" width="24.57421875" style="0" customWidth="1"/>
    <col min="3" max="3" width="9.8515625" style="0" customWidth="1"/>
    <col min="4" max="4" width="19.421875" style="0" customWidth="1"/>
    <col min="5" max="5" width="9.140625" style="0" customWidth="1"/>
    <col min="6" max="6" width="11.140625" style="0" customWidth="1"/>
    <col min="7" max="7" width="11.7109375" style="0" customWidth="1"/>
    <col min="8" max="8" width="12.57421875" style="0" customWidth="1"/>
    <col min="9" max="9" width="22.28125" style="0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203</v>
      </c>
      <c r="C6" s="77">
        <v>50047</v>
      </c>
      <c r="D6" s="84">
        <f>((C6*100)/'Table (I)(a)'!$D$69)</f>
        <v>1.1255875671906979</v>
      </c>
      <c r="E6" s="73"/>
      <c r="F6" s="73">
        <v>0</v>
      </c>
      <c r="G6" s="73"/>
      <c r="H6" s="73">
        <v>0</v>
      </c>
      <c r="I6" s="94">
        <f>(((C6+E6+G6)*100)/'Introductory sub-table (I)(a)'!$B$28)</f>
        <v>1.1255875671906979</v>
      </c>
    </row>
    <row r="7" spans="1:9" ht="15.75">
      <c r="A7" s="77">
        <v>2</v>
      </c>
      <c r="B7" s="74" t="s">
        <v>204</v>
      </c>
      <c r="C7" s="77">
        <v>144068</v>
      </c>
      <c r="D7" s="84">
        <f>((C7*100)/'Table (I)(a)'!$D$69)</f>
        <v>3.2401772260081416</v>
      </c>
      <c r="E7" s="73"/>
      <c r="F7" s="73">
        <v>0</v>
      </c>
      <c r="G7" s="73"/>
      <c r="H7" s="73">
        <v>0</v>
      </c>
      <c r="I7" s="94">
        <f>(((C7+E7+G7)*100)/'Introductory sub-table (I)(a)'!$B$28)</f>
        <v>3.2401772260081416</v>
      </c>
    </row>
    <row r="8" spans="1:9" ht="15.75">
      <c r="A8" s="77">
        <v>3</v>
      </c>
      <c r="B8" s="74" t="s">
        <v>205</v>
      </c>
      <c r="C8" s="77">
        <v>137784</v>
      </c>
      <c r="D8" s="84">
        <f>((C8*100)/'Table (I)(a)'!$D$69)</f>
        <v>3.098846231698266</v>
      </c>
      <c r="E8" s="73"/>
      <c r="F8" s="73">
        <v>0</v>
      </c>
      <c r="G8" s="73"/>
      <c r="H8" s="73">
        <v>0</v>
      </c>
      <c r="I8" s="94">
        <f>(((C8+E8+G8)*100)/'Introductory sub-table (I)(a)'!$B$28)</f>
        <v>3.098846231698266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94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94"/>
    </row>
    <row r="18" spans="1:9" ht="15.75">
      <c r="A18" s="121" t="s">
        <v>131</v>
      </c>
      <c r="B18" s="121"/>
      <c r="C18" s="85">
        <f>SUM(C6:C15)</f>
        <v>331899</v>
      </c>
      <c r="D18" s="86">
        <f>((C18*100)/'Table (I)(a)'!$D$69)</f>
        <v>7.464611024897105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95">
        <f>SUM(I6:I15)</f>
        <v>7.464611024897105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7.7109375" style="0" bestFit="1" customWidth="1"/>
    <col min="2" max="2" width="28.28125" style="0" customWidth="1"/>
    <col min="3" max="3" width="9.57421875" style="0" customWidth="1"/>
    <col min="4" max="4" width="23.57421875" style="0" customWidth="1"/>
    <col min="5" max="5" width="9.8515625" style="0" customWidth="1"/>
    <col min="6" max="6" width="12.8515625" style="0" customWidth="1"/>
    <col min="7" max="7" width="11.421875" style="0" customWidth="1"/>
    <col min="8" max="8" width="13.140625" style="0" customWidth="1"/>
    <col min="9" max="9" width="26.7109375" style="0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206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sheetProtection/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1" sqref="B11"/>
    </sheetView>
  </sheetViews>
  <sheetFormatPr defaultColWidth="0" defaultRowHeight="15"/>
  <cols>
    <col min="1" max="1" width="9.140625" style="0" customWidth="1"/>
    <col min="2" max="2" width="32.00390625" style="0" customWidth="1"/>
    <col min="3" max="3" width="28.7109375" style="0" customWidth="1"/>
    <col min="4" max="4" width="40.7109375" style="0" customWidth="1"/>
    <col min="5" max="5" width="19.421875" style="0" customWidth="1"/>
    <col min="6" max="16384" width="0" style="0" hidden="1" customWidth="1"/>
  </cols>
  <sheetData>
    <row r="1" spans="1:4" s="57" customFormat="1" ht="15.75">
      <c r="A1" s="55" t="s">
        <v>148</v>
      </c>
      <c r="B1" s="127" t="s">
        <v>149</v>
      </c>
      <c r="C1" s="127"/>
      <c r="D1" s="127"/>
    </row>
    <row r="2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207</v>
      </c>
    </row>
    <row r="4" spans="1:5" s="57" customFormat="1" ht="15.75">
      <c r="A4" s="77">
        <v>1</v>
      </c>
      <c r="B4" s="74"/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sheetProtection/>
  <mergeCells count="2">
    <mergeCell ref="B1:D1"/>
    <mergeCell ref="A15:B15"/>
  </mergeCells>
  <printOptions gridLines="1"/>
  <pageMargins left="0.7" right="0.7" top="0.75" bottom="0.75" header="0.3" footer="0.3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0" customWidth="1"/>
    <col min="2" max="2" width="27.57421875" style="0" customWidth="1"/>
    <col min="3" max="3" width="29.7109375" style="0" customWidth="1"/>
    <col min="4" max="4" width="27.7109375" style="0" customWidth="1"/>
    <col min="5" max="5" width="39.00390625" style="0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sheetProtection/>
  <mergeCells count="2">
    <mergeCell ref="B1:D1"/>
    <mergeCell ref="A16:B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6" sqref="B6"/>
    </sheetView>
  </sheetViews>
  <sheetFormatPr defaultColWidth="0" defaultRowHeight="15"/>
  <cols>
    <col min="1" max="1" width="8.57421875" style="0" bestFit="1" customWidth="1"/>
    <col min="2" max="2" width="38.8515625" style="0" customWidth="1"/>
    <col min="3" max="3" width="24.140625" style="0" customWidth="1"/>
    <col min="4" max="4" width="23.140625" style="0" customWidth="1"/>
    <col min="5" max="5" width="40.57421875" style="0" customWidth="1"/>
    <col min="6" max="16384" width="0" style="0" hidden="1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209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sheetProtection/>
  <mergeCells count="2">
    <mergeCell ref="B1:E1"/>
    <mergeCell ref="B2:E2"/>
  </mergeCells>
  <conditionalFormatting sqref="E5:E16">
    <cfRule type="cellIs" priority="1" dxfId="3" operator="less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mondkar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ddalvi</dc:creator>
  <cp:keywords/>
  <dc:description/>
  <cp:lastModifiedBy>SGAMARE</cp:lastModifiedBy>
  <cp:lastPrinted>2013-01-09T10:47:04Z</cp:lastPrinted>
  <dcterms:created xsi:type="dcterms:W3CDTF">2012-07-06T10:53:30Z</dcterms:created>
  <dcterms:modified xsi:type="dcterms:W3CDTF">2013-07-19T08:51:12Z</dcterms:modified>
  <cp:category/>
  <cp:version/>
  <cp:contentType/>
  <cp:contentStatus/>
</cp:coreProperties>
</file>